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936" yWindow="9800" windowWidth="21640" windowHeight="1386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<sst xmlns="http://schemas.openxmlformats.org/spreadsheetml/2006/main" count="123" uniqueCount="91">
  <si>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</si>
  <si>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</si>
  <si>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</si>
  <si>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</si>
  <si>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</si>
  <si>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</si>
  <si>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</si>
  <si>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</si>
  <si>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</si>
  <si>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</si>
  <si>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</si>
  <si>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</si>
  <si>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</si>
  <si>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</si>
  <si>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</si>
  <si>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</si>
  <si>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</si>
  <si>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</si>
  <si>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</si>
  <si>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</si>
  <si>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</si>
  <si>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</si>
  <si>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</si>
  <si>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</si>
  <si>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</si>
  <si>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</si>
  <si>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</si>
  <si>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</si>
  <si>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</si>
  <si>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</si>
  <si>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</si>
  <si>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</si>
  <si>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</si>
  <si>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</si>
  <si>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</si>
  <si>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</si>
  <si>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</si>
  <si>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</si>
  <si>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</si>
  <si>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</si>
  <si>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</si>
  <si>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</si>
  <si>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</si>
  <si>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</si>
  <si>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</si>
  <si>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</si>
  <si>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</si>
  <si>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</si>
  <si>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</si>
  <si>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</si>
  <si>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</si>
  <si>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</si>
  <si>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</si>
  <si>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</si>
  <si>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</si>
  <si>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</si>
  <si>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</si>
  <si>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</si>
  <si>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</si>
  <si>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JAW</t>
  </si>
  <si>
    <t>Middlegate NV</t>
  </si>
  <si>
    <t>Populus bonhamii</t>
  </si>
  <si>
    <t>Salix pelviga</t>
  </si>
  <si>
    <t>Salix storeyana</t>
  </si>
  <si>
    <t>Betula [Alnus largei]</t>
  </si>
  <si>
    <t>Alnus harneyana</t>
  </si>
  <si>
    <t>Quercus chrysolepis</t>
  </si>
  <si>
    <t>Quercus simulata</t>
  </si>
  <si>
    <t>Quercus cedrusensis</t>
  </si>
  <si>
    <t>Mahonia simplex</t>
  </si>
  <si>
    <t>Mahonia</t>
  </si>
  <si>
    <t>Hydrangea"</t>
  </si>
  <si>
    <t>Cercocarpus</t>
  </si>
  <si>
    <t>Heteromeles</t>
  </si>
  <si>
    <t>Lyonothamnus</t>
  </si>
  <si>
    <t>Prunus moragensis</t>
  </si>
  <si>
    <t>Sorbus</t>
  </si>
  <si>
    <t>Robinia</t>
  </si>
  <si>
    <t>Gymnocladus</t>
  </si>
  <si>
    <t>Platanus</t>
  </si>
  <si>
    <t>Acer medianum</t>
  </si>
  <si>
    <t>Acer tyrellense</t>
  </si>
  <si>
    <t>Acer busamarum</t>
  </si>
  <si>
    <t>Acer septilobatum</t>
  </si>
  <si>
    <t>Arbutus</t>
  </si>
  <si>
    <t>Juglans nevadense</t>
  </si>
  <si>
    <t>Betula</t>
  </si>
  <si>
    <t>39.58°</t>
  </si>
  <si>
    <t>Reference:  Axelrod 1985 (Revised)</t>
  </si>
  <si>
    <t xml:space="preserve">  -118.34°</t>
  </si>
  <si>
    <t>Reported Age Neogene  15.5 Ma, assumed age 15.5 Ma, Palaeolatitude 40.35° N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</si>
</sst>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E6" activePane="topRight" state="split"/>
      <selection pane="topLeft" activeCell="A3" sqref="A3"/>
      <selection pane="topRight" activeCell="J4" sqref="J4"/>
      <selection pane="bottomLeft" activeCell="B7" sqref="B7:B104"/>
      <selection pane="bottomRight" activeCell="C33" sqref="C33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88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60</v>
      </c>
      <c r="C3" s="49"/>
      <c r="D3" s="50" t="s">
        <v>87</v>
      </c>
      <c r="E3" s="51" t="s">
        <v>89</v>
      </c>
      <c r="F3" s="50"/>
      <c r="G3" s="52"/>
      <c r="H3" s="48">
        <f>AQ114</f>
        <v>0.8241758241758241</v>
      </c>
      <c r="I3" s="64" t="s">
        <v>90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t="s">
        <v>61</v>
      </c>
      <c r="C7">
        <v>1</v>
      </c>
      <c r="H7">
        <v>1</v>
      </c>
      <c r="O7">
        <v>0.5</v>
      </c>
      <c r="P7">
        <v>0.5</v>
      </c>
      <c r="U7">
        <v>1</v>
      </c>
      <c r="Y7">
        <v>1</v>
      </c>
      <c r="AB7">
        <v>0.33</v>
      </c>
      <c r="AC7">
        <v>0.33</v>
      </c>
      <c r="AD7">
        <v>0.33</v>
      </c>
      <c r="AG7">
        <v>0.5</v>
      </c>
      <c r="AH7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0</v>
      </c>
      <c r="AU7">
        <f t="shared" si="1"/>
        <v>0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0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1</v>
      </c>
      <c r="BR7">
        <f t="shared" si="4"/>
        <v>1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t="s">
        <v>62</v>
      </c>
      <c r="C8">
        <v>1</v>
      </c>
      <c r="H8">
        <v>1</v>
      </c>
      <c r="O8">
        <v>1</v>
      </c>
      <c r="Y8">
        <v>0.5</v>
      </c>
      <c r="Z8">
        <v>0.5</v>
      </c>
      <c r="AE8">
        <v>1</v>
      </c>
      <c r="AG8">
        <v>0.5</v>
      </c>
      <c r="AH8">
        <v>0.5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1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0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t="s">
        <v>63</v>
      </c>
      <c r="C9">
        <v>1</v>
      </c>
      <c r="E9">
        <v>1</v>
      </c>
      <c r="O9">
        <v>1</v>
      </c>
      <c r="V9">
        <v>1</v>
      </c>
      <c r="Y9">
        <v>1</v>
      </c>
      <c r="AE9">
        <v>1</v>
      </c>
      <c r="AH9">
        <v>1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0</v>
      </c>
      <c r="BS9">
        <f t="shared" si="38"/>
        <v>1</v>
      </c>
      <c r="BT9">
        <f t="shared" si="39"/>
        <v>0</v>
      </c>
      <c r="BU9">
        <f t="shared" si="40"/>
        <v>0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t="s">
        <v>64</v>
      </c>
      <c r="C10">
        <v>1</v>
      </c>
      <c r="F10">
        <v>1</v>
      </c>
      <c r="G10">
        <v>1</v>
      </c>
      <c r="I10">
        <v>1</v>
      </c>
      <c r="J10">
        <v>1</v>
      </c>
      <c r="P10">
        <v>1</v>
      </c>
      <c r="Y10">
        <v>1</v>
      </c>
      <c r="AB10">
        <v>1</v>
      </c>
      <c r="AH10">
        <v>1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0</v>
      </c>
      <c r="AW10">
        <f t="shared" si="16"/>
        <v>1</v>
      </c>
      <c r="AX10">
        <f t="shared" si="17"/>
        <v>1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0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0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t="s">
        <v>65</v>
      </c>
      <c r="C11">
        <v>1</v>
      </c>
      <c r="F11">
        <v>1</v>
      </c>
      <c r="G11">
        <v>1</v>
      </c>
      <c r="H11">
        <v>1</v>
      </c>
      <c r="J11">
        <v>1</v>
      </c>
      <c r="P11">
        <v>1</v>
      </c>
      <c r="Y11">
        <v>1</v>
      </c>
      <c r="AB11">
        <v>1</v>
      </c>
      <c r="AH11">
        <v>1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1</v>
      </c>
      <c r="AW11">
        <f t="shared" si="16"/>
        <v>0</v>
      </c>
      <c r="AX11">
        <f t="shared" si="17"/>
        <v>1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0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0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t="s">
        <v>66</v>
      </c>
      <c r="C12">
        <v>1</v>
      </c>
      <c r="E12">
        <v>1</v>
      </c>
      <c r="O12">
        <v>1</v>
      </c>
      <c r="U12">
        <v>1</v>
      </c>
      <c r="Y12">
        <v>1</v>
      </c>
      <c r="AB12">
        <v>0.5</v>
      </c>
      <c r="AC12">
        <v>0.5</v>
      </c>
      <c r="AF12">
        <v>0.33</v>
      </c>
      <c r="AG12">
        <v>0.33</v>
      </c>
      <c r="AH12">
        <v>0.33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1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t="s">
        <v>67</v>
      </c>
      <c r="C13">
        <v>1</v>
      </c>
      <c r="G13">
        <v>0.5</v>
      </c>
      <c r="I13">
        <v>1</v>
      </c>
      <c r="O13">
        <v>1</v>
      </c>
      <c r="Y13">
        <v>1</v>
      </c>
      <c r="AC13">
        <v>1</v>
      </c>
      <c r="AF13">
        <v>0.5</v>
      </c>
      <c r="AG13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0</v>
      </c>
      <c r="AU13">
        <f t="shared" si="14"/>
        <v>1</v>
      </c>
      <c r="AV13">
        <f t="shared" si="15"/>
        <v>0</v>
      </c>
      <c r="AW13">
        <f t="shared" si="16"/>
        <v>1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0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0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1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0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t="s">
        <v>68</v>
      </c>
      <c r="C14">
        <v>1</v>
      </c>
      <c r="E14">
        <v>1</v>
      </c>
      <c r="O14">
        <v>1</v>
      </c>
      <c r="U14">
        <v>1</v>
      </c>
      <c r="Y14">
        <v>1</v>
      </c>
      <c r="AB14">
        <v>1</v>
      </c>
      <c r="AF14">
        <v>0.33</v>
      </c>
      <c r="AG14">
        <v>0.33</v>
      </c>
      <c r="AH14">
        <v>0.33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1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t="s">
        <v>69</v>
      </c>
      <c r="C15">
        <v>1</v>
      </c>
      <c r="E15">
        <v>1</v>
      </c>
      <c r="N15">
        <v>1</v>
      </c>
      <c r="V15">
        <v>1</v>
      </c>
      <c r="X15">
        <v>1</v>
      </c>
      <c r="AA15">
        <v>0.33</v>
      </c>
      <c r="AB15">
        <v>0.33</v>
      </c>
      <c r="AC15">
        <v>0.33</v>
      </c>
      <c r="AG15">
        <v>0.5</v>
      </c>
      <c r="AH1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1</v>
      </c>
      <c r="BC15">
        <f t="shared" si="22"/>
        <v>0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0</v>
      </c>
      <c r="BL15">
        <f t="shared" si="31"/>
        <v>1</v>
      </c>
      <c r="BM15">
        <f t="shared" si="32"/>
        <v>0</v>
      </c>
      <c r="BN15">
        <f t="shared" si="33"/>
        <v>0</v>
      </c>
      <c r="BO15">
        <f t="shared" si="34"/>
        <v>1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t="s">
        <v>70</v>
      </c>
      <c r="C16">
        <v>1</v>
      </c>
      <c r="E16">
        <v>1</v>
      </c>
      <c r="O16">
        <v>1</v>
      </c>
      <c r="U16">
        <v>1</v>
      </c>
      <c r="X16">
        <v>0.5</v>
      </c>
      <c r="Y16">
        <v>0.5</v>
      </c>
      <c r="AB16">
        <v>0.5</v>
      </c>
      <c r="AC16">
        <v>0.5</v>
      </c>
      <c r="AH16">
        <v>1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0</v>
      </c>
      <c r="BK16">
        <f t="shared" si="30"/>
        <v>0</v>
      </c>
      <c r="BL16">
        <f t="shared" si="31"/>
        <v>1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0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t="s">
        <v>71</v>
      </c>
      <c r="C17">
        <v>1</v>
      </c>
      <c r="F17">
        <v>1</v>
      </c>
      <c r="G17">
        <v>1</v>
      </c>
      <c r="H17">
        <v>0.5</v>
      </c>
      <c r="I17">
        <v>0.5</v>
      </c>
      <c r="P17">
        <v>1</v>
      </c>
      <c r="Y17">
        <v>1</v>
      </c>
      <c r="AB17">
        <v>1</v>
      </c>
      <c r="AG17">
        <v>0.5</v>
      </c>
      <c r="AH17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1</v>
      </c>
      <c r="AW17">
        <f t="shared" si="16"/>
        <v>1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1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0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t="s">
        <v>72</v>
      </c>
      <c r="C18">
        <v>1</v>
      </c>
      <c r="F18">
        <v>1</v>
      </c>
      <c r="G18">
        <v>1</v>
      </c>
      <c r="H18">
        <v>1</v>
      </c>
      <c r="M18">
        <v>0.33</v>
      </c>
      <c r="N18">
        <v>0.33</v>
      </c>
      <c r="O18">
        <v>0.33</v>
      </c>
      <c r="U18">
        <v>1</v>
      </c>
      <c r="Y18">
        <v>0.5</v>
      </c>
      <c r="Z18">
        <v>0.5</v>
      </c>
      <c r="AC18">
        <v>1</v>
      </c>
      <c r="AF18">
        <v>0.5</v>
      </c>
      <c r="AG18"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1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1</v>
      </c>
      <c r="BB18">
        <f t="shared" si="21"/>
        <v>1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1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t="s">
        <v>73</v>
      </c>
      <c r="C19">
        <v>1</v>
      </c>
      <c r="I19">
        <v>1</v>
      </c>
      <c r="P19">
        <v>1</v>
      </c>
      <c r="Y19">
        <v>1</v>
      </c>
      <c r="AC19">
        <v>0.5</v>
      </c>
      <c r="AD19">
        <v>0.5</v>
      </c>
      <c r="AG19">
        <v>1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1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1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0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t="s">
        <v>74</v>
      </c>
      <c r="D20">
        <v>1</v>
      </c>
      <c r="E20">
        <v>1</v>
      </c>
      <c r="L20">
        <v>1</v>
      </c>
      <c r="Z20">
        <v>1</v>
      </c>
      <c r="AD20">
        <v>0.5</v>
      </c>
      <c r="AE20">
        <v>0.5</v>
      </c>
      <c r="AG20">
        <v>0.5</v>
      </c>
      <c r="AH20">
        <v>0.5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1</v>
      </c>
      <c r="BA20">
        <f t="shared" si="20"/>
        <v>0</v>
      </c>
      <c r="BB20">
        <f t="shared" si="21"/>
        <v>0</v>
      </c>
      <c r="BC20">
        <f t="shared" si="22"/>
        <v>0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0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0</v>
      </c>
      <c r="BR20">
        <f t="shared" si="37"/>
        <v>1</v>
      </c>
      <c r="BS20">
        <f t="shared" si="38"/>
        <v>1</v>
      </c>
      <c r="BT20">
        <f t="shared" si="39"/>
        <v>0</v>
      </c>
      <c r="BU20">
        <f t="shared" si="40"/>
        <v>1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0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t="s">
        <v>75</v>
      </c>
      <c r="C21">
        <v>1</v>
      </c>
      <c r="F21">
        <v>1</v>
      </c>
      <c r="G21">
        <v>1</v>
      </c>
      <c r="H21">
        <v>1</v>
      </c>
      <c r="N21">
        <v>1</v>
      </c>
      <c r="Y21">
        <v>0.5</v>
      </c>
      <c r="Z21">
        <v>0.5</v>
      </c>
      <c r="AD21">
        <v>1</v>
      </c>
      <c r="AH21">
        <v>1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1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1</v>
      </c>
      <c r="BC21">
        <f t="shared" si="22"/>
        <v>0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0</v>
      </c>
      <c r="BR21">
        <f t="shared" si="37"/>
        <v>1</v>
      </c>
      <c r="BS21">
        <f t="shared" si="38"/>
        <v>0</v>
      </c>
      <c r="BT21">
        <f t="shared" si="39"/>
        <v>0</v>
      </c>
      <c r="BU21">
        <f t="shared" si="40"/>
        <v>0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0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t="s">
        <v>76</v>
      </c>
      <c r="C22">
        <v>1</v>
      </c>
      <c r="F22">
        <v>1</v>
      </c>
      <c r="I22">
        <v>1</v>
      </c>
      <c r="N22">
        <v>1</v>
      </c>
      <c r="Y22">
        <v>1</v>
      </c>
      <c r="AD22">
        <v>1</v>
      </c>
      <c r="AH22">
        <v>1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0</v>
      </c>
      <c r="AV22">
        <f t="shared" si="15"/>
        <v>0</v>
      </c>
      <c r="AW22">
        <f t="shared" si="16"/>
        <v>1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1</v>
      </c>
      <c r="BC22">
        <f t="shared" si="22"/>
        <v>0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0</v>
      </c>
      <c r="BQ22">
        <f t="shared" si="36"/>
        <v>0</v>
      </c>
      <c r="BR22">
        <f t="shared" si="37"/>
        <v>1</v>
      </c>
      <c r="BS22">
        <f t="shared" si="38"/>
        <v>0</v>
      </c>
      <c r="BT22">
        <f t="shared" si="39"/>
        <v>0</v>
      </c>
      <c r="BU22">
        <f t="shared" si="40"/>
        <v>0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0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t="s">
        <v>77</v>
      </c>
      <c r="C23">
        <v>1</v>
      </c>
      <c r="E23">
        <v>1</v>
      </c>
      <c r="O23">
        <v>1</v>
      </c>
      <c r="U23">
        <v>1</v>
      </c>
      <c r="Y23">
        <v>1</v>
      </c>
      <c r="AC23">
        <v>1</v>
      </c>
      <c r="AH23">
        <v>1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0</v>
      </c>
      <c r="BK23">
        <f t="shared" si="30"/>
        <v>0</v>
      </c>
      <c r="BL23">
        <f t="shared" si="31"/>
        <v>0</v>
      </c>
      <c r="BM23">
        <f t="shared" si="32"/>
        <v>1</v>
      </c>
      <c r="BN23">
        <f t="shared" si="33"/>
        <v>0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0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t="s">
        <v>78</v>
      </c>
      <c r="C24">
        <v>1</v>
      </c>
      <c r="E24">
        <v>1</v>
      </c>
      <c r="O24">
        <v>1</v>
      </c>
      <c r="U24">
        <v>1</v>
      </c>
      <c r="Y24">
        <v>1</v>
      </c>
      <c r="AB24">
        <v>1</v>
      </c>
      <c r="AH24">
        <v>1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0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0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t="s">
        <v>79</v>
      </c>
      <c r="D25">
        <v>1</v>
      </c>
      <c r="F25">
        <v>1</v>
      </c>
      <c r="G25">
        <v>1</v>
      </c>
      <c r="I25">
        <v>1</v>
      </c>
      <c r="J25">
        <v>1</v>
      </c>
      <c r="Q25">
        <v>1</v>
      </c>
      <c r="X25">
        <v>1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0</v>
      </c>
      <c r="AW25">
        <f t="shared" si="16"/>
        <v>1</v>
      </c>
      <c r="AX25">
        <f t="shared" si="17"/>
        <v>1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1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0</v>
      </c>
      <c r="BL25">
        <f t="shared" si="31"/>
        <v>1</v>
      </c>
      <c r="BM25">
        <f t="shared" si="32"/>
        <v>0</v>
      </c>
      <c r="BN25">
        <f t="shared" si="33"/>
        <v>0</v>
      </c>
      <c r="BO25">
        <f t="shared" si="34"/>
        <v>0</v>
      </c>
      <c r="BP25">
        <f t="shared" si="35"/>
        <v>0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0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0</v>
      </c>
      <c r="CB25">
        <f t="shared" si="8"/>
        <v>1</v>
      </c>
      <c r="CC25">
        <f t="shared" si="9"/>
        <v>0</v>
      </c>
      <c r="CD25">
        <f t="shared" si="10"/>
        <v>0</v>
      </c>
    </row>
    <row r="26" spans="1:82" ht="12.75">
      <c r="A26" s="7">
        <f t="shared" si="43"/>
        <v>20</v>
      </c>
      <c r="B26" t="s">
        <v>80</v>
      </c>
      <c r="D26">
        <v>1</v>
      </c>
      <c r="F26">
        <v>1</v>
      </c>
      <c r="G26">
        <v>1</v>
      </c>
      <c r="H26">
        <v>0.5</v>
      </c>
      <c r="I26">
        <v>0.5</v>
      </c>
      <c r="J26">
        <v>1</v>
      </c>
      <c r="O26">
        <v>1</v>
      </c>
      <c r="U26">
        <v>1</v>
      </c>
      <c r="Y26">
        <v>1</v>
      </c>
      <c r="AA26">
        <v>1</v>
      </c>
      <c r="AH26">
        <v>1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1</v>
      </c>
      <c r="AW26">
        <f t="shared" si="16"/>
        <v>1</v>
      </c>
      <c r="AX26">
        <f t="shared" si="17"/>
        <v>1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0</v>
      </c>
      <c r="BO26">
        <f t="shared" si="34"/>
        <v>1</v>
      </c>
      <c r="BP26">
        <f t="shared" si="35"/>
        <v>0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0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t="s">
        <v>81</v>
      </c>
      <c r="D27">
        <v>1</v>
      </c>
      <c r="H27">
        <v>1</v>
      </c>
      <c r="N27">
        <v>0.5</v>
      </c>
      <c r="O27">
        <v>0.5</v>
      </c>
      <c r="U27">
        <v>1</v>
      </c>
      <c r="X27">
        <v>0.5</v>
      </c>
      <c r="Y27">
        <v>0.5</v>
      </c>
      <c r="AA27">
        <v>1</v>
      </c>
      <c r="AG27">
        <v>0.5</v>
      </c>
      <c r="AH27">
        <v>0.5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0</v>
      </c>
      <c r="AU27">
        <f t="shared" si="14"/>
        <v>0</v>
      </c>
      <c r="AV27">
        <f t="shared" si="15"/>
        <v>1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1</v>
      </c>
      <c r="BC27">
        <f t="shared" si="22"/>
        <v>1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1</v>
      </c>
      <c r="BJ27">
        <f t="shared" si="29"/>
        <v>0</v>
      </c>
      <c r="BK27">
        <f t="shared" si="30"/>
        <v>0</v>
      </c>
      <c r="BL27">
        <f t="shared" si="31"/>
        <v>1</v>
      </c>
      <c r="BM27">
        <f t="shared" si="32"/>
        <v>1</v>
      </c>
      <c r="BN27">
        <f t="shared" si="33"/>
        <v>0</v>
      </c>
      <c r="BO27">
        <f t="shared" si="34"/>
        <v>1</v>
      </c>
      <c r="BP27">
        <f t="shared" si="35"/>
        <v>0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t="s">
        <v>82</v>
      </c>
      <c r="D28">
        <v>1</v>
      </c>
      <c r="H28">
        <v>1</v>
      </c>
      <c r="P28">
        <v>1</v>
      </c>
      <c r="X28">
        <v>1</v>
      </c>
      <c r="AA28">
        <v>1</v>
      </c>
      <c r="AG28">
        <v>1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0</v>
      </c>
      <c r="AU28">
        <f t="shared" si="14"/>
        <v>0</v>
      </c>
      <c r="AV28">
        <f t="shared" si="15"/>
        <v>1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1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0</v>
      </c>
      <c r="BL28">
        <f t="shared" si="31"/>
        <v>1</v>
      </c>
      <c r="BM28">
        <f t="shared" si="32"/>
        <v>0</v>
      </c>
      <c r="BN28">
        <f t="shared" si="33"/>
        <v>0</v>
      </c>
      <c r="BO28">
        <f t="shared" si="34"/>
        <v>1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0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t="s">
        <v>83</v>
      </c>
      <c r="D29">
        <v>1</v>
      </c>
      <c r="I29">
        <v>1</v>
      </c>
      <c r="P29">
        <v>1</v>
      </c>
      <c r="X29">
        <v>1</v>
      </c>
      <c r="AA29">
        <v>1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1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1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1</v>
      </c>
      <c r="BM29">
        <f t="shared" si="32"/>
        <v>0</v>
      </c>
      <c r="BN29">
        <f t="shared" si="33"/>
        <v>0</v>
      </c>
      <c r="BO29">
        <f t="shared" si="34"/>
        <v>1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0</v>
      </c>
      <c r="CB29">
        <f t="shared" si="8"/>
        <v>1</v>
      </c>
      <c r="CC29">
        <f t="shared" si="9"/>
        <v>1</v>
      </c>
      <c r="CD29">
        <f t="shared" si="10"/>
        <v>0</v>
      </c>
    </row>
    <row r="30" spans="1:82" ht="12.75">
      <c r="A30" s="7">
        <f t="shared" si="43"/>
        <v>24</v>
      </c>
      <c r="B30" t="s">
        <v>84</v>
      </c>
      <c r="C30">
        <v>1</v>
      </c>
      <c r="E30">
        <v>0.5</v>
      </c>
      <c r="H30">
        <v>0.5</v>
      </c>
      <c r="O30">
        <v>0.5</v>
      </c>
      <c r="P30">
        <v>0.5</v>
      </c>
      <c r="U30">
        <v>1</v>
      </c>
      <c r="Y30">
        <v>1</v>
      </c>
      <c r="AC30">
        <v>0.5</v>
      </c>
      <c r="AD30">
        <v>0.5</v>
      </c>
      <c r="AG30">
        <v>0.5</v>
      </c>
      <c r="AH30">
        <v>0.5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1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1</v>
      </c>
      <c r="BD30">
        <f t="shared" si="23"/>
        <v>1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1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1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1</v>
      </c>
      <c r="BR30">
        <f t="shared" si="37"/>
        <v>1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t="s">
        <v>85</v>
      </c>
      <c r="C31">
        <v>1</v>
      </c>
      <c r="F31">
        <v>1</v>
      </c>
      <c r="G31">
        <v>0.5</v>
      </c>
      <c r="H31">
        <v>1</v>
      </c>
      <c r="N31">
        <v>1</v>
      </c>
      <c r="Y31">
        <v>0.5</v>
      </c>
      <c r="Z31">
        <v>0.5</v>
      </c>
      <c r="AC31">
        <v>1</v>
      </c>
      <c r="AH31">
        <v>1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1</v>
      </c>
      <c r="AU31">
        <f t="shared" si="14"/>
        <v>1</v>
      </c>
      <c r="AV31">
        <f t="shared" si="15"/>
        <v>1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1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1</v>
      </c>
      <c r="BN31">
        <f t="shared" si="33"/>
        <v>1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1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0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t="s">
        <v>86</v>
      </c>
      <c r="C32">
        <v>1</v>
      </c>
      <c r="F32">
        <v>1</v>
      </c>
      <c r="G32">
        <v>1</v>
      </c>
      <c r="H32">
        <v>0.5</v>
      </c>
      <c r="I32">
        <v>0.5</v>
      </c>
      <c r="J32">
        <v>1</v>
      </c>
      <c r="P32">
        <v>1</v>
      </c>
      <c r="V32">
        <v>1</v>
      </c>
      <c r="Y32">
        <v>1</v>
      </c>
      <c r="AB32">
        <v>1</v>
      </c>
      <c r="AH32">
        <v>1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0</v>
      </c>
      <c r="AT32">
        <f t="shared" si="13"/>
        <v>1</v>
      </c>
      <c r="AU32">
        <f t="shared" si="14"/>
        <v>1</v>
      </c>
      <c r="AV32">
        <f t="shared" si="15"/>
        <v>1</v>
      </c>
      <c r="AW32">
        <f t="shared" si="16"/>
        <v>1</v>
      </c>
      <c r="AX32">
        <f t="shared" si="17"/>
        <v>1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1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1</v>
      </c>
      <c r="BK32">
        <f t="shared" si="30"/>
        <v>0</v>
      </c>
      <c r="BL32">
        <f t="shared" si="31"/>
        <v>0</v>
      </c>
      <c r="BM32">
        <f t="shared" si="32"/>
        <v>1</v>
      </c>
      <c r="BN32">
        <f t="shared" si="33"/>
        <v>0</v>
      </c>
      <c r="BO32">
        <f t="shared" si="34"/>
        <v>0</v>
      </c>
      <c r="BP32">
        <f t="shared" si="35"/>
        <v>1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1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0</v>
      </c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8"/>
      <c r="K105" s="2"/>
      <c r="L105" s="2"/>
      <c r="M105" s="2"/>
      <c r="N105" s="2"/>
      <c r="O105" s="2"/>
      <c r="P105" s="2"/>
      <c r="Q105" s="2"/>
      <c r="R105" s="2"/>
      <c r="S105" s="59"/>
      <c r="T105" s="3"/>
      <c r="U105" s="3"/>
      <c r="V105" s="3"/>
      <c r="W105" s="60"/>
      <c r="X105" s="9"/>
      <c r="Y105" s="9"/>
      <c r="Z105" s="61"/>
      <c r="AA105" s="5"/>
      <c r="AB105" s="5"/>
      <c r="AC105" s="5"/>
      <c r="AD105" s="5"/>
      <c r="AE105" s="62"/>
      <c r="AF105" s="6"/>
      <c r="AG105" s="6"/>
      <c r="AH105" s="63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8"/>
      <c r="K106" s="2"/>
      <c r="L106" s="2"/>
      <c r="M106" s="2"/>
      <c r="N106" s="2"/>
      <c r="O106" s="2"/>
      <c r="P106" s="2"/>
      <c r="Q106" s="2"/>
      <c r="R106" s="2"/>
      <c r="S106" s="59"/>
      <c r="T106" s="3"/>
      <c r="U106" s="3"/>
      <c r="V106" s="3"/>
      <c r="W106" s="60"/>
      <c r="X106" s="9"/>
      <c r="Y106" s="9"/>
      <c r="Z106" s="61"/>
      <c r="AA106" s="5"/>
      <c r="AB106" s="5"/>
      <c r="AC106" s="5"/>
      <c r="AD106" s="5"/>
      <c r="AE106" s="62"/>
      <c r="AF106" s="6"/>
      <c r="AG106" s="6"/>
      <c r="AH106" s="63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8"/>
      <c r="K107" s="2"/>
      <c r="L107" s="2"/>
      <c r="M107" s="2"/>
      <c r="N107" s="2"/>
      <c r="O107" s="2"/>
      <c r="P107" s="2"/>
      <c r="Q107" s="2"/>
      <c r="R107" s="2"/>
      <c r="S107" s="59"/>
      <c r="T107" s="3"/>
      <c r="U107" s="3"/>
      <c r="V107" s="3"/>
      <c r="W107" s="60"/>
      <c r="X107" s="9"/>
      <c r="Y107" s="9"/>
      <c r="Z107" s="61"/>
      <c r="AA107" s="5"/>
      <c r="AB107" s="5"/>
      <c r="AC107" s="5"/>
      <c r="AD107" s="5"/>
      <c r="AE107" s="62"/>
      <c r="AF107" s="6"/>
      <c r="AG107" s="6"/>
      <c r="AH107" s="63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26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59"/>
      <c r="T108" s="3"/>
      <c r="U108" s="3"/>
      <c r="V108" s="3"/>
      <c r="W108" s="60"/>
      <c r="Z108" s="57"/>
      <c r="AA108" s="5"/>
      <c r="AB108" s="5"/>
      <c r="AC108" s="5"/>
      <c r="AD108" s="5"/>
      <c r="AE108" s="62"/>
      <c r="AF108" s="6"/>
      <c r="AG108" s="6"/>
      <c r="AH108" s="63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26</v>
      </c>
      <c r="AR108" s="7">
        <f t="shared" si="91"/>
        <v>26</v>
      </c>
      <c r="AS108" s="7">
        <f t="shared" si="91"/>
        <v>9</v>
      </c>
      <c r="AT108" s="7">
        <f t="shared" si="91"/>
        <v>10</v>
      </c>
      <c r="AU108" s="7">
        <f t="shared" si="91"/>
        <v>10</v>
      </c>
      <c r="AV108" s="7">
        <f t="shared" si="91"/>
        <v>12</v>
      </c>
      <c r="AW108" s="7">
        <f t="shared" si="91"/>
        <v>9</v>
      </c>
      <c r="AX108" s="7">
        <f t="shared" si="91"/>
        <v>5</v>
      </c>
      <c r="AY108" s="7">
        <f t="shared" si="91"/>
        <v>0</v>
      </c>
      <c r="AZ108" s="7">
        <f t="shared" si="91"/>
        <v>1</v>
      </c>
      <c r="BA108" s="7">
        <f t="shared" si="91"/>
        <v>1</v>
      </c>
      <c r="BB108" s="7">
        <f t="shared" si="91"/>
        <v>6</v>
      </c>
      <c r="BC108" s="7">
        <f t="shared" si="91"/>
        <v>13</v>
      </c>
      <c r="BD108" s="7">
        <f t="shared" si="91"/>
        <v>9</v>
      </c>
      <c r="BE108" s="7">
        <f t="shared" si="91"/>
        <v>1</v>
      </c>
      <c r="BF108" s="7">
        <f t="shared" si="91"/>
        <v>0</v>
      </c>
      <c r="BG108" s="7">
        <f t="shared" si="91"/>
        <v>0</v>
      </c>
      <c r="BH108" s="7">
        <f t="shared" si="91"/>
        <v>0</v>
      </c>
      <c r="BI108" s="7">
        <f t="shared" si="91"/>
        <v>10</v>
      </c>
      <c r="BJ108" s="7">
        <f t="shared" si="91"/>
        <v>3</v>
      </c>
      <c r="BK108" s="7">
        <f t="shared" si="91"/>
        <v>0</v>
      </c>
      <c r="BL108" s="7">
        <f t="shared" si="91"/>
        <v>6</v>
      </c>
      <c r="BM108" s="7">
        <f t="shared" si="91"/>
        <v>21</v>
      </c>
      <c r="BN108" s="7">
        <f t="shared" si="91"/>
        <v>5</v>
      </c>
      <c r="BO108" s="7">
        <f t="shared" si="91"/>
        <v>5</v>
      </c>
      <c r="BP108" s="7">
        <f t="shared" si="91"/>
        <v>10</v>
      </c>
      <c r="BQ108" s="7">
        <f t="shared" si="91"/>
        <v>10</v>
      </c>
      <c r="BR108" s="7">
        <f t="shared" si="91"/>
        <v>6</v>
      </c>
      <c r="BS108" s="7">
        <f t="shared" si="91"/>
        <v>3</v>
      </c>
      <c r="BT108" s="7">
        <f t="shared" si="91"/>
        <v>4</v>
      </c>
      <c r="BU108" s="7">
        <f t="shared" si="91"/>
        <v>13</v>
      </c>
      <c r="BV108" s="7">
        <f t="shared" si="91"/>
        <v>20</v>
      </c>
      <c r="BW108" s="8" t="s">
        <v>39</v>
      </c>
      <c r="BX108" s="8">
        <f>SUM(BX7:BX107)</f>
        <v>26</v>
      </c>
      <c r="BY108" s="8">
        <f aca="true" t="shared" si="92" ref="BY108:CD108">SUM(BY7:BY107)</f>
        <v>26</v>
      </c>
      <c r="BZ108" s="8">
        <f t="shared" si="92"/>
        <v>26</v>
      </c>
      <c r="CA108" s="8">
        <f t="shared" si="92"/>
        <v>13</v>
      </c>
      <c r="CB108" s="8">
        <f t="shared" si="92"/>
        <v>26</v>
      </c>
      <c r="CC108" s="8">
        <f t="shared" si="92"/>
        <v>25</v>
      </c>
      <c r="CD108" s="8">
        <f t="shared" si="92"/>
        <v>24</v>
      </c>
    </row>
    <row r="109" spans="1:40" ht="12.75">
      <c r="A109" s="7"/>
      <c r="B109" s="57" t="s">
        <v>40</v>
      </c>
      <c r="C109" s="8"/>
      <c r="D109" s="58">
        <f>SUM(D7:D107)</f>
        <v>6</v>
      </c>
      <c r="E109" s="1">
        <f aca="true" t="shared" si="93" ref="E109:AH109">SUM(E7:E107)</f>
        <v>8.5</v>
      </c>
      <c r="F109" s="1">
        <f>SUM(F7:F107)</f>
        <v>10</v>
      </c>
      <c r="G109" s="1">
        <f t="shared" si="93"/>
        <v>9</v>
      </c>
      <c r="H109" s="1">
        <f t="shared" si="93"/>
        <v>10</v>
      </c>
      <c r="I109" s="1">
        <f t="shared" si="93"/>
        <v>7.5</v>
      </c>
      <c r="J109" s="58">
        <f t="shared" si="93"/>
        <v>5</v>
      </c>
      <c r="K109" s="1">
        <f t="shared" si="93"/>
        <v>0</v>
      </c>
      <c r="L109" s="1">
        <f t="shared" si="93"/>
        <v>1</v>
      </c>
      <c r="M109" s="1">
        <f t="shared" si="93"/>
        <v>0.33</v>
      </c>
      <c r="N109" s="1">
        <f t="shared" si="93"/>
        <v>4.83</v>
      </c>
      <c r="O109" s="1">
        <f t="shared" si="93"/>
        <v>10.83</v>
      </c>
      <c r="P109" s="1">
        <f t="shared" si="93"/>
        <v>8</v>
      </c>
      <c r="Q109" s="1">
        <f t="shared" si="93"/>
        <v>1</v>
      </c>
      <c r="R109" s="1">
        <f t="shared" si="93"/>
        <v>0</v>
      </c>
      <c r="S109" s="58">
        <f t="shared" si="93"/>
        <v>0</v>
      </c>
      <c r="T109" s="1">
        <f t="shared" si="93"/>
        <v>0</v>
      </c>
      <c r="U109" s="1">
        <f t="shared" si="93"/>
        <v>10</v>
      </c>
      <c r="V109" s="1">
        <f t="shared" si="93"/>
        <v>3</v>
      </c>
      <c r="W109" s="58">
        <f t="shared" si="93"/>
        <v>0</v>
      </c>
      <c r="X109" s="1">
        <f t="shared" si="93"/>
        <v>5</v>
      </c>
      <c r="Y109" s="1">
        <f t="shared" si="93"/>
        <v>18</v>
      </c>
      <c r="Z109" s="58">
        <f t="shared" si="93"/>
        <v>3</v>
      </c>
      <c r="AA109" s="1">
        <f t="shared" si="93"/>
        <v>4.33</v>
      </c>
      <c r="AB109" s="1">
        <f t="shared" si="93"/>
        <v>7.66</v>
      </c>
      <c r="AC109" s="1">
        <f t="shared" si="93"/>
        <v>6.66</v>
      </c>
      <c r="AD109" s="1">
        <f t="shared" si="93"/>
        <v>3.83</v>
      </c>
      <c r="AE109" s="58">
        <f t="shared" si="93"/>
        <v>2.5</v>
      </c>
      <c r="AF109" s="1">
        <f t="shared" si="93"/>
        <v>1.6600000000000001</v>
      </c>
      <c r="AG109" s="1">
        <f t="shared" si="93"/>
        <v>7.16</v>
      </c>
      <c r="AH109" s="58">
        <f t="shared" si="93"/>
        <v>15.16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8">
        <f>AR108</f>
        <v>26</v>
      </c>
      <c r="E110" s="1">
        <f>BY108</f>
        <v>26</v>
      </c>
      <c r="F110" s="1">
        <f>BY108</f>
        <v>26</v>
      </c>
      <c r="G110" s="1">
        <f>BY108</f>
        <v>26</v>
      </c>
      <c r="H110" s="1">
        <f>BY108</f>
        <v>26</v>
      </c>
      <c r="I110" s="1">
        <f>BY108</f>
        <v>26</v>
      </c>
      <c r="J110" s="58">
        <f>BY108</f>
        <v>26</v>
      </c>
      <c r="K110" s="2">
        <f>BZ108</f>
        <v>26</v>
      </c>
      <c r="L110" s="2">
        <f>BZ108</f>
        <v>26</v>
      </c>
      <c r="M110" s="2">
        <f>BZ108</f>
        <v>26</v>
      </c>
      <c r="N110" s="2">
        <f>BZ108</f>
        <v>26</v>
      </c>
      <c r="O110" s="2">
        <f>BZ108</f>
        <v>26</v>
      </c>
      <c r="P110" s="2">
        <f>BZ108</f>
        <v>26</v>
      </c>
      <c r="Q110" s="2">
        <f>BZ108</f>
        <v>26</v>
      </c>
      <c r="R110" s="2">
        <f>BZ108</f>
        <v>26</v>
      </c>
      <c r="S110" s="59">
        <f>BZ108</f>
        <v>26</v>
      </c>
      <c r="T110" s="3">
        <f>CA108</f>
        <v>13</v>
      </c>
      <c r="U110" s="3">
        <f>CA108</f>
        <v>13</v>
      </c>
      <c r="V110" s="3">
        <f>CA108</f>
        <v>13</v>
      </c>
      <c r="W110" s="60">
        <f>CA108</f>
        <v>13</v>
      </c>
      <c r="X110" s="8">
        <f>CB108</f>
        <v>26</v>
      </c>
      <c r="Y110" s="8">
        <f>CB108</f>
        <v>26</v>
      </c>
      <c r="Z110" s="57">
        <f>CB108</f>
        <v>26</v>
      </c>
      <c r="AA110" s="5">
        <f>CC108</f>
        <v>25</v>
      </c>
      <c r="AB110" s="5">
        <f>CC108</f>
        <v>25</v>
      </c>
      <c r="AC110" s="5">
        <f>CC108</f>
        <v>25</v>
      </c>
      <c r="AD110" s="5">
        <f>CC108</f>
        <v>25</v>
      </c>
      <c r="AE110" s="62">
        <f>CC108</f>
        <v>25</v>
      </c>
      <c r="AF110" s="6">
        <f>CD108</f>
        <v>24</v>
      </c>
      <c r="AG110" s="6">
        <f>CD108</f>
        <v>24</v>
      </c>
      <c r="AH110" s="63">
        <f>CD108</f>
        <v>24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166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16</v>
      </c>
    </row>
    <row r="112" spans="1:43" ht="12.75">
      <c r="A112" s="7"/>
      <c r="B112" s="7" t="s">
        <v>42</v>
      </c>
      <c r="C112" s="7"/>
      <c r="D112" s="47">
        <f>(D109/AR108)*100</f>
        <v>23.076923076923077</v>
      </c>
      <c r="E112" s="47">
        <f>(E109/BY108)*100</f>
        <v>32.69230769230769</v>
      </c>
      <c r="F112" s="47">
        <f>(F109/BY108)*100</f>
        <v>38.46153846153847</v>
      </c>
      <c r="G112" s="47">
        <f>(G109/BY108)*100</f>
        <v>34.61538461538461</v>
      </c>
      <c r="H112" s="47">
        <f>(H109/BY108)*100</f>
        <v>38.46153846153847</v>
      </c>
      <c r="I112" s="47">
        <f>(I109/BY108)*100</f>
        <v>28.846153846153843</v>
      </c>
      <c r="J112" s="47">
        <f>(J109/BY108)*100</f>
        <v>19.230769230769234</v>
      </c>
      <c r="K112" s="47">
        <f>(K109/BZ108)*100</f>
        <v>0</v>
      </c>
      <c r="L112" s="47">
        <f>(L109/BZ108)*100</f>
        <v>3.8461538461538463</v>
      </c>
      <c r="M112" s="47">
        <f>(M109/BZ108)*100</f>
        <v>1.2692307692307694</v>
      </c>
      <c r="N112" s="47">
        <f>(N109/BZ108)*100</f>
        <v>18.576923076923077</v>
      </c>
      <c r="O112" s="47">
        <f>(O109/BZ108)*100</f>
        <v>41.65384615384615</v>
      </c>
      <c r="P112" s="47">
        <f>(P109/BZ108)*100</f>
        <v>30.76923076923077</v>
      </c>
      <c r="Q112" s="47">
        <f>(Q109/BZ108)*100</f>
        <v>3.8461538461538463</v>
      </c>
      <c r="R112" s="47">
        <f>(R109/BZ108)*100</f>
        <v>0</v>
      </c>
      <c r="S112" s="47">
        <f>(S109/BZ108)*100</f>
        <v>0</v>
      </c>
      <c r="T112" s="47">
        <f>(T109/CA108)*100</f>
        <v>0</v>
      </c>
      <c r="U112" s="47">
        <f>(U109/CA108)*100</f>
        <v>76.92307692307693</v>
      </c>
      <c r="V112" s="47">
        <f>(V109/CA108)*100</f>
        <v>23.076923076923077</v>
      </c>
      <c r="W112" s="47">
        <f>(W109/CA108)*100</f>
        <v>0</v>
      </c>
      <c r="X112" s="47">
        <f>(X109/CB108)*100</f>
        <v>19.230769230769234</v>
      </c>
      <c r="Y112" s="47">
        <f>(Y109/CB108)*100</f>
        <v>69.23076923076923</v>
      </c>
      <c r="Z112" s="47">
        <f>(Z109/CB108)*100</f>
        <v>11.538461538461538</v>
      </c>
      <c r="AA112" s="47">
        <f>(AA109/CC108)*100</f>
        <v>17.32</v>
      </c>
      <c r="AB112" s="47">
        <f>(AB109/CC108)*100</f>
        <v>30.64</v>
      </c>
      <c r="AC112" s="47">
        <f>(AC109/CC108)*100</f>
        <v>26.640000000000004</v>
      </c>
      <c r="AD112" s="47">
        <f>(AD109/CC108)*100</f>
        <v>15.32</v>
      </c>
      <c r="AE112" s="47">
        <f>(AE109/CC108)*100</f>
        <v>10</v>
      </c>
      <c r="AF112" s="47">
        <f>(AF109/CD108)*100</f>
        <v>6.916666666666667</v>
      </c>
      <c r="AG112" s="47">
        <f>(AG109/CD108)*100</f>
        <v>29.833333333333336</v>
      </c>
      <c r="AH112" s="47">
        <f>(AH109/CD108)*100</f>
        <v>63.16666666666667</v>
      </c>
      <c r="AP112" t="s">
        <v>55</v>
      </c>
      <c r="AQ112">
        <f>AQ108*7</f>
        <v>182</v>
      </c>
    </row>
    <row r="114" spans="42:43" ht="12.75">
      <c r="AP114" t="s">
        <v>57</v>
      </c>
      <c r="AQ114">
        <f>(AQ110-AQ111)/AQ112</f>
        <v>0.8241758241758241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2011-07-08T11:30:26Z</dcterms:modified>
  <cp:category/>
  <cp:version/>
  <cp:contentType/>
  <cp:contentStatus/>
</cp:coreProperties>
</file>